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ITA หมู\ลงข้อมูล 2569\O10\เมือง\"/>
    </mc:Choice>
  </mc:AlternateContent>
  <xr:revisionPtr revIDLastSave="0" documentId="13_ncr:1_{37EF7A25-B1C7-4C2E-8CDB-5431BA89C5F0}" xr6:coauthVersionLast="47" xr6:coauthVersionMax="47" xr10:uidLastSave="{00000000-0000-0000-0000-000000000000}"/>
  <bookViews>
    <workbookView xWindow="5610" yWindow="2820" windowWidth="21600" windowHeight="1264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I20" i="1" l="1"/>
  <c r="G18" i="1"/>
  <c r="G22" i="1" s="1"/>
  <c r="E19" i="1"/>
  <c r="I19" i="1" s="1"/>
  <c r="E17" i="1"/>
  <c r="I17" i="1" s="1"/>
  <c r="I14" i="1"/>
  <c r="E12" i="1"/>
  <c r="I12" i="1" s="1"/>
  <c r="E10" i="1"/>
  <c r="I10" i="1" s="1"/>
  <c r="E9" i="1"/>
  <c r="E18" i="1" s="1"/>
  <c r="I16" i="1"/>
  <c r="I15" i="1"/>
  <c r="I13" i="1"/>
  <c r="I11" i="1"/>
  <c r="I8" i="1"/>
  <c r="I7" i="1"/>
  <c r="I18" i="1" l="1"/>
  <c r="E22" i="1"/>
  <c r="I22" i="1" s="1"/>
  <c r="I9" i="1"/>
</calcChain>
</file>

<file path=xl/sharedStrings.xml><?xml version="1.0" encoding="utf-8"?>
<sst xmlns="http://schemas.openxmlformats.org/spreadsheetml/2006/main" count="51" uniqueCount="35">
  <si>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</si>
  <si>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</si>
  <si>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</si>
  <si>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</si>
  <si>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</si>
  <si>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</si>
  <si>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</si>
  <si>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</si>
  <si>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</si>
  <si>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</si>
  <si>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</si>
  <si>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</si>
  <si>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</si>
  <si>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</si>
  <si>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</si>
  <si>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</si>
  <si>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</si>
  <si>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</si>
  <si>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</si>
  <si>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รวม</t>
  </si>
  <si>
    <t>รายงานผลการใช้จ่ายงบประมาณ สถานีตำรวจภูธรเมืองระนอง</t>
  </si>
  <si>
    <t>โครงการศึกษาเพื่อต่อต้านการใช้ยาเสพติด D.A.R.E.</t>
  </si>
  <si>
    <t>สร้างภูมิคุ้มกันป้องกันการระบาดยาเสพติด</t>
  </si>
  <si>
    <t xml:space="preserve">  ไม่มี</t>
  </si>
  <si>
    <t>อาชญากรรมลดลง,เป็นขวัญกำลังใจในการทำงาน</t>
  </si>
  <si>
    <t>เป็นขวัญกำลังใจในการทำงานและอาชญากรรมลดลง</t>
  </si>
  <si>
    <t>เพิ่มประสิทธิภาพในการทำงาน</t>
  </si>
  <si>
    <t>กำลังดำเนินการ</t>
  </si>
  <si>
    <t>ผู้ต้องหาได้รับประทานอาหารเต็มที่</t>
  </si>
  <si>
    <t>ดำเนินการแล้ว</t>
  </si>
  <si>
    <t>งบไม่เพียงพอ</t>
  </si>
  <si>
    <t>โครงการปราบปรามนักค้ายาเสพติดและสกัดกั้นนำเข้าส่งออกยาเสพติด</t>
  </si>
  <si>
    <t>ป้องกันยาเสพติด</t>
  </si>
  <si>
    <t>ประจำปีงบประมาณ พ.ศ. 2569 ไตรมาสที่ 1 (ตุลาคม 2568 - ธันวาคม 2568 )</t>
  </si>
  <si>
    <t xml:space="preserve">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</si>
</sst>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scheme val="minor"/>
    </font>
    <font>
      <sz val="16"/>
      <color theme="1"/>
      <name val="Tahoma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6" xfId="0" applyFont="1" applyBorder="1" applyAlignment="1">
      <alignment horizontal="center"/>
    </xf>
    <xf numFmtId="0" fontId="6" fillId="0" borderId="6" xfId="0" applyFont="1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87" fontId="5" fillId="0" borderId="6" xfId="0" applyNumberFormat="1" applyFont="1" applyBorder="1"/>
    <xf numFmtId="0" fontId="5" fillId="0" borderId="10" xfId="0" applyFont="1" applyBorder="1"/>
    <xf numFmtId="187" fontId="5" fillId="0" borderId="11" xfId="1" applyNumberFormat="1" applyFont="1" applyBorder="1" applyAlignment="1">
      <alignment horizontal="center"/>
    </xf>
    <xf numFmtId="43" fontId="5" fillId="0" borderId="6" xfId="1" applyFont="1" applyBorder="1"/>
    <xf numFmtId="0" fontId="5" fillId="0" borderId="6" xfId="0" applyFont="1" applyBorder="1"/>
    <xf numFmtId="187" fontId="5" fillId="0" borderId="10" xfId="1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vertical="top"/>
    </xf>
    <xf numFmtId="0" fontId="3" fillId="0" borderId="2" xfId="0" applyFont="1" applyBorder="1" applyAlignment="1">
      <alignment vertical="center"/>
    </xf>
    <xf numFmtId="0" fontId="6" fillId="0" borderId="6" xfId="0" applyFont="1" applyBorder="1" applyAlignment="1">
      <alignment horizontal="center"/>
    </xf>
    <xf numFmtId="43" fontId="0" fillId="0" borderId="0" xfId="1" applyFont="1"/>
    <xf numFmtId="0" fontId="7" fillId="0" borderId="1" xfId="0" applyFont="1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87" fontId="5" fillId="0" borderId="10" xfId="1" applyNumberFormat="1" applyFont="1" applyBorder="1" applyAlignment="1">
      <alignment horizontal="center"/>
    </xf>
    <xf numFmtId="187" fontId="5" fillId="0" borderId="11" xfId="1" applyNumberFormat="1" applyFont="1" applyBorder="1" applyAlignment="1">
      <alignment horizontal="center"/>
    </xf>
    <xf numFmtId="43" fontId="5" fillId="0" borderId="10" xfId="1" applyFont="1" applyBorder="1" applyAlignment="1">
      <alignment horizontal="center"/>
    </xf>
    <xf numFmtId="43" fontId="5" fillId="0" borderId="11" xfId="1" applyFont="1" applyBorder="1" applyAlignment="1">
      <alignment horizontal="center"/>
    </xf>
    <xf numFmtId="43" fontId="6" fillId="0" borderId="10" xfId="1" applyFont="1" applyBorder="1" applyAlignment="1">
      <alignment horizontal="center" vertical="center"/>
    </xf>
    <xf numFmtId="43" fontId="6" fillId="0" borderId="11" xfId="1" applyFont="1" applyBorder="1" applyAlignment="1">
      <alignment horizontal="center" vertical="center"/>
    </xf>
    <xf numFmtId="187" fontId="5" fillId="0" borderId="10" xfId="1" applyNumberFormat="1" applyFont="1" applyBorder="1" applyAlignment="1">
      <alignment horizontal="right"/>
    </xf>
    <xf numFmtId="187" fontId="5" fillId="0" borderId="11" xfId="1" applyNumberFormat="1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5" fillId="0" borderId="13" xfId="0" applyFont="1" applyBorder="1" applyAlignment="1">
      <alignment horizontal="center"/>
    </xf>
    <xf numFmtId="43" fontId="5" fillId="0" borderId="10" xfId="1" applyFont="1" applyBorder="1" applyAlignment="1">
      <alignment horizontal="right"/>
    </xf>
    <xf numFmtId="43" fontId="5" fillId="0" borderId="11" xfId="1" applyFont="1" applyBorder="1" applyAlignment="1">
      <alignment horizontal="right"/>
    </xf>
    <xf numFmtId="187" fontId="5" fillId="0" borderId="6" xfId="1" applyNumberFormat="1" applyFont="1" applyBorder="1" applyAlignment="1">
      <alignment horizontal="center"/>
    </xf>
    <xf numFmtId="187" fontId="5" fillId="0" borderId="6" xfId="1" applyNumberFormat="1" applyFont="1" applyBorder="1" applyAlignment="1">
      <alignment horizontal="right"/>
    </xf>
    <xf numFmtId="187" fontId="5" fillId="0" borderId="12" xfId="1" applyNumberFormat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6" xfId="0" applyFont="1" applyFill="1" applyBorder="1"/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43" fontId="5" fillId="3" borderId="10" xfId="1" applyFont="1" applyFill="1" applyBorder="1" applyAlignment="1">
      <alignment horizontal="center"/>
    </xf>
    <xf numFmtId="43" fontId="5" fillId="3" borderId="11" xfId="1" applyFont="1" applyFill="1" applyBorder="1" applyAlignment="1">
      <alignment horizontal="center"/>
    </xf>
    <xf numFmtId="43" fontId="5" fillId="3" borderId="6" xfId="1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1038225</xdr:colOff>
      <xdr:row>23</xdr:row>
      <xdr:rowOff>38100</xdr:rowOff>
    </xdr:from>
    <xdr:ext cx="2457450" cy="1257300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9DA43479-A538-4357-A6AC-43492A031D93}"/>
            </a:ext>
          </a:extLst>
        </xdr:cNvPr>
        <xdr:cNvSpPr txBox="1"/>
      </xdr:nvSpPr>
      <xdr:spPr>
        <a:xfrm>
          <a:off x="1485900" y="6791325"/>
          <a:ext cx="2457450" cy="12573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พ.ต.ท.                           ผู้รายงาน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ชินกฤต   พุ่มแสง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สว.อก.ฯ ช่วยราชการ สภ.เมืองระนอง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3</xdr:col>
      <xdr:colOff>1257300</xdr:colOff>
      <xdr:row>22</xdr:row>
      <xdr:rowOff>457200</xdr:rowOff>
    </xdr:from>
    <xdr:ext cx="3019425" cy="1257300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822C9808-7189-407E-9BA5-67B1BB32891F}"/>
            </a:ext>
          </a:extLst>
        </xdr:cNvPr>
        <xdr:cNvSpPr txBox="1"/>
      </xdr:nvSpPr>
      <xdr:spPr>
        <a:xfrm>
          <a:off x="5629275" y="6743700"/>
          <a:ext cx="3019425" cy="12573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พ.ต.อ.                        ผู้ตรวจรายงาน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b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ธวัชชัย   ซุ้นเจริญ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ผกก.สภ.เมืองระนอง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1</xdr:col>
      <xdr:colOff>1790700</xdr:colOff>
      <xdr:row>23</xdr:row>
      <xdr:rowOff>152400</xdr:rowOff>
    </xdr:from>
    <xdr:to>
      <xdr:col>1</xdr:col>
      <xdr:colOff>2800350</xdr:colOff>
      <xdr:row>24</xdr:row>
      <xdr:rowOff>314326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3B2D65A-16C1-48B9-99F0-81A2331D1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8375" y="6905625"/>
          <a:ext cx="1009650" cy="466726"/>
        </a:xfrm>
        <a:prstGeom prst="rect">
          <a:avLst/>
        </a:prstGeom>
      </xdr:spPr>
    </xdr:pic>
    <xdr:clientData/>
  </xdr:twoCellAnchor>
  <xdr:twoCellAnchor>
    <xdr:from>
      <xdr:col>5</xdr:col>
      <xdr:colOff>504825</xdr:colOff>
      <xdr:row>23</xdr:row>
      <xdr:rowOff>114300</xdr:rowOff>
    </xdr:from>
    <xdr:to>
      <xdr:col>7</xdr:col>
      <xdr:colOff>175280</xdr:colOff>
      <xdr:row>24</xdr:row>
      <xdr:rowOff>266700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C9869E55-1011-4598-87D5-1A0F2E0AB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724650" y="6867525"/>
          <a:ext cx="88965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8"/>
  <sheetViews>
    <sheetView tabSelected="1" workbookViewId="0">
      <selection activeCell="D33" sqref="D33"/>
    </sheetView>
  </sheetViews>
  <sheetFormatPr defaultColWidth="12.625" defaultRowHeight="15" customHeight="1" x14ac:dyDescent="0.2"/>
  <cols>
    <col min="1" max="1" width="5.875" customWidth="1"/>
    <col min="2" max="2" width="37.75" customWidth="1"/>
    <col min="3" max="3" width="13.75" customWidth="1"/>
    <col min="4" max="4" width="18.5" customWidth="1"/>
    <col min="5" max="5" width="5.75" customWidth="1"/>
    <col min="6" max="6" width="7.75" customWidth="1"/>
    <col min="7" max="7" width="8.25" customWidth="1"/>
    <col min="8" max="8" width="4.875" customWidth="1"/>
    <col min="9" max="9" width="10" customWidth="1"/>
    <col min="10" max="10" width="17.625" customWidth="1"/>
    <col min="11" max="12" width="8.625" customWidth="1"/>
    <col min="13" max="13" width="17.25" customWidth="1"/>
    <col min="14" max="14" width="16.25" customWidth="1"/>
    <col min="15" max="26" width="8.625" customWidth="1"/>
  </cols>
  <sheetData>
    <row r="1" spans="1:26" ht="22.5" customHeight="1" x14ac:dyDescent="0.2"/>
    <row r="2" spans="1:26" ht="24.75" customHeight="1" x14ac:dyDescent="0.2">
      <c r="A2" s="40" t="s">
        <v>20</v>
      </c>
      <c r="B2" s="40"/>
      <c r="C2" s="40"/>
      <c r="D2" s="40"/>
      <c r="E2" s="40"/>
      <c r="F2" s="40"/>
      <c r="G2" s="40"/>
      <c r="H2" s="40"/>
      <c r="I2" s="40"/>
      <c r="J2" s="40"/>
    </row>
    <row r="3" spans="1:26" ht="24" customHeight="1" x14ac:dyDescent="0.2">
      <c r="A3" s="40" t="s">
        <v>33</v>
      </c>
      <c r="B3" s="40"/>
      <c r="C3" s="40"/>
      <c r="D3" s="40"/>
      <c r="E3" s="40"/>
      <c r="F3" s="40"/>
      <c r="G3" s="40"/>
      <c r="H3" s="40"/>
      <c r="I3" s="40"/>
      <c r="J3" s="40"/>
    </row>
    <row r="4" spans="1:26" ht="31.5" customHeight="1" x14ac:dyDescent="0.2">
      <c r="A4" s="17" t="s">
        <v>34</v>
      </c>
      <c r="B4" s="17"/>
      <c r="C4" s="17"/>
      <c r="D4" s="17"/>
      <c r="E4" s="17"/>
      <c r="F4" s="17"/>
      <c r="G4" s="17"/>
      <c r="H4" s="17"/>
      <c r="I4" s="17"/>
      <c r="J4" s="17"/>
    </row>
    <row r="5" spans="1:26" ht="21" customHeight="1" x14ac:dyDescent="0.2">
      <c r="A5" s="41" t="s">
        <v>0</v>
      </c>
      <c r="B5" s="41" t="s">
        <v>1</v>
      </c>
      <c r="C5" s="43" t="s">
        <v>2</v>
      </c>
      <c r="D5" s="44"/>
      <c r="E5" s="43" t="s">
        <v>3</v>
      </c>
      <c r="F5" s="44"/>
      <c r="G5" s="43" t="s">
        <v>4</v>
      </c>
      <c r="H5" s="44"/>
      <c r="I5" s="47" t="s">
        <v>5</v>
      </c>
      <c r="J5" s="48" t="s">
        <v>6</v>
      </c>
    </row>
    <row r="6" spans="1:26" ht="14.25" customHeight="1" x14ac:dyDescent="0.2">
      <c r="A6" s="42"/>
      <c r="B6" s="42"/>
      <c r="C6" s="45"/>
      <c r="D6" s="46"/>
      <c r="E6" s="45"/>
      <c r="F6" s="46"/>
      <c r="G6" s="45"/>
      <c r="H6" s="46"/>
      <c r="I6" s="47"/>
      <c r="J6" s="49"/>
    </row>
    <row r="7" spans="1:26" ht="21" customHeight="1" x14ac:dyDescent="0.5">
      <c r="A7" s="5">
        <v>1</v>
      </c>
      <c r="B7" s="6" t="s">
        <v>21</v>
      </c>
      <c r="C7" s="21" t="s">
        <v>22</v>
      </c>
      <c r="D7" s="22"/>
      <c r="E7" s="36">
        <v>11000</v>
      </c>
      <c r="F7" s="36"/>
      <c r="G7" s="37">
        <v>11000</v>
      </c>
      <c r="H7" s="37"/>
      <c r="I7" s="9">
        <f>+G7/E7*100</f>
        <v>100</v>
      </c>
      <c r="J7" s="8" t="s">
        <v>23</v>
      </c>
    </row>
    <row r="8" spans="1:26" ht="29.25" customHeight="1" x14ac:dyDescent="0.5">
      <c r="A8" s="5">
        <v>2</v>
      </c>
      <c r="B8" s="18" t="s">
        <v>31</v>
      </c>
      <c r="C8" s="21" t="s">
        <v>32</v>
      </c>
      <c r="D8" s="22"/>
      <c r="E8" s="36">
        <v>24000</v>
      </c>
      <c r="F8" s="36"/>
      <c r="G8" s="36">
        <v>24000</v>
      </c>
      <c r="H8" s="36"/>
      <c r="I8" s="9">
        <f>+G8/E8*100</f>
        <v>100</v>
      </c>
      <c r="J8" s="8" t="s">
        <v>23</v>
      </c>
    </row>
    <row r="9" spans="1:26" ht="20.25" customHeight="1" x14ac:dyDescent="0.5">
      <c r="A9" s="5">
        <v>3</v>
      </c>
      <c r="B9" s="10" t="s">
        <v>7</v>
      </c>
      <c r="C9" s="21" t="s">
        <v>24</v>
      </c>
      <c r="D9" s="22"/>
      <c r="E9" s="38">
        <f>1284000/2</f>
        <v>642000</v>
      </c>
      <c r="F9" s="24"/>
      <c r="G9" s="39">
        <v>642000</v>
      </c>
      <c r="H9" s="39"/>
      <c r="I9" s="12">
        <f>+G9/E9*100</f>
        <v>100</v>
      </c>
      <c r="J9" s="8" t="s">
        <v>23</v>
      </c>
    </row>
    <row r="10" spans="1:26" ht="21.75" customHeight="1" x14ac:dyDescent="0.5">
      <c r="A10" s="5">
        <v>4</v>
      </c>
      <c r="B10" s="10" t="s">
        <v>8</v>
      </c>
      <c r="C10" s="21" t="s">
        <v>25</v>
      </c>
      <c r="D10" s="22"/>
      <c r="E10" s="38">
        <f>87600/2</f>
        <v>43800</v>
      </c>
      <c r="F10" s="24"/>
      <c r="G10" s="37">
        <v>43800</v>
      </c>
      <c r="H10" s="37"/>
      <c r="I10" s="12">
        <f t="shared" ref="I10:I22" si="0">+G10/E10*100</f>
        <v>100</v>
      </c>
      <c r="J10" s="8" t="s">
        <v>23</v>
      </c>
    </row>
    <row r="11" spans="1:26" ht="22.5" customHeight="1" x14ac:dyDescent="0.5">
      <c r="A11" s="5">
        <v>5</v>
      </c>
      <c r="B11" s="13" t="s">
        <v>9</v>
      </c>
      <c r="C11" s="21" t="s">
        <v>26</v>
      </c>
      <c r="D11" s="22"/>
      <c r="E11" s="23">
        <v>12350</v>
      </c>
      <c r="F11" s="24"/>
      <c r="G11" s="29">
        <v>12350</v>
      </c>
      <c r="H11" s="30"/>
      <c r="I11" s="12">
        <f t="shared" si="0"/>
        <v>100</v>
      </c>
      <c r="J11" s="8" t="s">
        <v>23</v>
      </c>
    </row>
    <row r="12" spans="1:26" ht="21.75" customHeight="1" x14ac:dyDescent="0.5">
      <c r="A12" s="5">
        <v>6</v>
      </c>
      <c r="B12" s="13" t="s">
        <v>10</v>
      </c>
      <c r="C12" s="21" t="s">
        <v>27</v>
      </c>
      <c r="D12" s="22"/>
      <c r="E12" s="25">
        <f>10574.5/2</f>
        <v>5287.25</v>
      </c>
      <c r="F12" s="26"/>
      <c r="G12" s="34">
        <v>5287.25</v>
      </c>
      <c r="H12" s="35"/>
      <c r="I12" s="12">
        <f t="shared" si="0"/>
        <v>100</v>
      </c>
      <c r="J12" s="8" t="s">
        <v>23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 x14ac:dyDescent="0.5">
      <c r="A13" s="5">
        <v>7</v>
      </c>
      <c r="B13" s="13" t="s">
        <v>11</v>
      </c>
      <c r="C13" s="21" t="s">
        <v>26</v>
      </c>
      <c r="D13" s="22"/>
      <c r="E13" s="23">
        <v>2625</v>
      </c>
      <c r="F13" s="24"/>
      <c r="G13" s="29">
        <v>2625</v>
      </c>
      <c r="H13" s="30"/>
      <c r="I13" s="12">
        <f t="shared" si="0"/>
        <v>100</v>
      </c>
      <c r="J13" s="8" t="s">
        <v>23</v>
      </c>
      <c r="M13" s="19"/>
    </row>
    <row r="14" spans="1:26" ht="21.75" customHeight="1" x14ac:dyDescent="0.5">
      <c r="A14" s="15">
        <v>8</v>
      </c>
      <c r="B14" s="16" t="s">
        <v>12</v>
      </c>
      <c r="C14" s="21" t="s">
        <v>26</v>
      </c>
      <c r="D14" s="22"/>
      <c r="E14" s="27">
        <v>414465</v>
      </c>
      <c r="F14" s="28"/>
      <c r="G14" s="29">
        <v>414465</v>
      </c>
      <c r="H14" s="30"/>
      <c r="I14" s="12">
        <f t="shared" si="0"/>
        <v>100</v>
      </c>
      <c r="J14" s="8" t="s">
        <v>23</v>
      </c>
      <c r="M14" s="19"/>
    </row>
    <row r="15" spans="1:26" ht="21.75" customHeight="1" x14ac:dyDescent="0.5">
      <c r="A15" s="15">
        <v>9</v>
      </c>
      <c r="B15" s="16" t="s">
        <v>13</v>
      </c>
      <c r="C15" s="21" t="s">
        <v>26</v>
      </c>
      <c r="D15" s="22"/>
      <c r="E15" s="27">
        <v>300000</v>
      </c>
      <c r="F15" s="28"/>
      <c r="G15" s="29">
        <v>300000</v>
      </c>
      <c r="H15" s="30"/>
      <c r="I15" s="12">
        <f>+G15/E15*100</f>
        <v>100</v>
      </c>
      <c r="J15" s="8" t="s">
        <v>23</v>
      </c>
      <c r="M15" s="19"/>
    </row>
    <row r="16" spans="1:26" ht="21.75" customHeight="1" x14ac:dyDescent="0.5">
      <c r="A16" s="5">
        <v>10</v>
      </c>
      <c r="B16" s="13" t="s">
        <v>14</v>
      </c>
      <c r="C16" s="21" t="s">
        <v>26</v>
      </c>
      <c r="D16" s="22"/>
      <c r="E16" s="23">
        <v>3400</v>
      </c>
      <c r="F16" s="24"/>
      <c r="G16" s="31">
        <v>3400</v>
      </c>
      <c r="H16" s="32"/>
      <c r="I16" s="12">
        <f t="shared" si="0"/>
        <v>100</v>
      </c>
      <c r="J16" s="8" t="s">
        <v>23</v>
      </c>
      <c r="M16" s="19"/>
    </row>
    <row r="17" spans="1:14" ht="23.25" customHeight="1" x14ac:dyDescent="0.5">
      <c r="A17" s="5">
        <v>11</v>
      </c>
      <c r="B17" s="13" t="s">
        <v>15</v>
      </c>
      <c r="C17" s="21" t="s">
        <v>28</v>
      </c>
      <c r="D17" s="22"/>
      <c r="E17" s="23">
        <f>51900/2</f>
        <v>25950</v>
      </c>
      <c r="F17" s="24"/>
      <c r="G17" s="29">
        <v>25950</v>
      </c>
      <c r="H17" s="30"/>
      <c r="I17" s="12">
        <f t="shared" si="0"/>
        <v>100</v>
      </c>
      <c r="J17" s="8" t="s">
        <v>23</v>
      </c>
      <c r="M17" s="19"/>
    </row>
    <row r="18" spans="1:14" ht="23.25" customHeight="1" x14ac:dyDescent="0.5">
      <c r="A18" s="5">
        <v>12</v>
      </c>
      <c r="B18" s="20" t="s">
        <v>16</v>
      </c>
      <c r="C18" s="33"/>
      <c r="D18" s="22"/>
      <c r="E18" s="23">
        <f>SUM(E7:E17)</f>
        <v>1484877.25</v>
      </c>
      <c r="F18" s="24"/>
      <c r="G18" s="23">
        <f>SUM(G7:G17)</f>
        <v>1484877.25</v>
      </c>
      <c r="H18" s="24"/>
      <c r="I18" s="12">
        <f t="shared" si="0"/>
        <v>100</v>
      </c>
      <c r="J18" s="8"/>
      <c r="M18" s="19"/>
    </row>
    <row r="19" spans="1:14" ht="23.25" customHeight="1" x14ac:dyDescent="0.5">
      <c r="A19" s="5">
        <v>13</v>
      </c>
      <c r="B19" s="13" t="s">
        <v>17</v>
      </c>
      <c r="C19" s="21" t="s">
        <v>29</v>
      </c>
      <c r="D19" s="22"/>
      <c r="E19" s="25">
        <f>26961.84/2</f>
        <v>13480.92</v>
      </c>
      <c r="F19" s="26"/>
      <c r="G19" s="25">
        <v>13481</v>
      </c>
      <c r="H19" s="26"/>
      <c r="I19" s="12">
        <f t="shared" ref="I19:I20" si="1">+G19/E19*100</f>
        <v>100.00059343130884</v>
      </c>
      <c r="J19" s="5" t="s">
        <v>30</v>
      </c>
      <c r="M19" s="19"/>
    </row>
    <row r="20" spans="1:14" ht="21" customHeight="1" x14ac:dyDescent="0.5">
      <c r="A20" s="5">
        <v>14</v>
      </c>
      <c r="B20" s="13" t="s">
        <v>18</v>
      </c>
      <c r="C20" s="21" t="s">
        <v>27</v>
      </c>
      <c r="D20" s="22"/>
      <c r="E20" s="23">
        <v>164700</v>
      </c>
      <c r="F20" s="24"/>
      <c r="G20" s="23">
        <v>135620</v>
      </c>
      <c r="H20" s="24"/>
      <c r="I20" s="12">
        <f t="shared" si="1"/>
        <v>82.34365513054037</v>
      </c>
      <c r="J20" s="8" t="s">
        <v>23</v>
      </c>
      <c r="M20" s="19"/>
    </row>
    <row r="21" spans="1:14" ht="18.75" customHeight="1" x14ac:dyDescent="0.5">
      <c r="A21" s="5"/>
      <c r="B21" s="13"/>
      <c r="C21" s="7"/>
      <c r="D21" s="8"/>
      <c r="E21" s="7"/>
      <c r="F21" s="11"/>
      <c r="G21" s="14"/>
      <c r="H21" s="11"/>
      <c r="I21" s="12"/>
      <c r="J21" s="8"/>
      <c r="M21" s="19"/>
    </row>
    <row r="22" spans="1:14" ht="22.5" customHeight="1" x14ac:dyDescent="0.5">
      <c r="A22" s="50" t="s">
        <v>19</v>
      </c>
      <c r="B22" s="51"/>
      <c r="C22" s="52"/>
      <c r="D22" s="53"/>
      <c r="E22" s="54">
        <f>SUM(E7:E21)</f>
        <v>3147935.42</v>
      </c>
      <c r="F22" s="55"/>
      <c r="G22" s="54">
        <f>SUM(G7:G21)</f>
        <v>3118855.5</v>
      </c>
      <c r="H22" s="55"/>
      <c r="I22" s="56">
        <f t="shared" si="0"/>
        <v>99.076222472187823</v>
      </c>
      <c r="J22" s="51"/>
      <c r="M22" s="19"/>
      <c r="N22" s="19"/>
    </row>
    <row r="23" spans="1:14" ht="36.75" customHeight="1" x14ac:dyDescent="0.55000000000000004">
      <c r="A23" s="2"/>
      <c r="B23" s="2"/>
      <c r="C23" s="3"/>
      <c r="D23" s="2"/>
      <c r="E23" s="2"/>
      <c r="F23" s="2"/>
      <c r="G23" s="2"/>
      <c r="H23" s="2"/>
      <c r="I23" s="2"/>
      <c r="J23" s="2"/>
    </row>
    <row r="24" spans="1:14" ht="24" customHeight="1" x14ac:dyDescent="0.55000000000000004">
      <c r="A24" s="2"/>
      <c r="B24" s="2"/>
      <c r="C24" s="4"/>
      <c r="D24" s="2"/>
      <c r="E24" s="2"/>
      <c r="F24" s="2"/>
      <c r="G24" s="2"/>
      <c r="H24" s="2"/>
      <c r="I24" s="2"/>
      <c r="J24" s="2"/>
    </row>
    <row r="25" spans="1:14" ht="25.5" customHeight="1" x14ac:dyDescent="0.55000000000000004">
      <c r="A25" s="2"/>
      <c r="B25" s="2"/>
      <c r="C25" s="4"/>
      <c r="D25" s="2"/>
      <c r="E25" s="2"/>
      <c r="F25" s="2"/>
      <c r="G25" s="2"/>
      <c r="H25" s="2"/>
      <c r="I25" s="2"/>
      <c r="J25" s="2"/>
    </row>
    <row r="26" spans="1:14" ht="24.75" customHeight="1" x14ac:dyDescent="0.55000000000000004">
      <c r="A26" s="2"/>
      <c r="B26" s="2"/>
      <c r="C26" s="4"/>
      <c r="D26" s="2"/>
      <c r="E26" s="2"/>
      <c r="F26" s="2"/>
      <c r="G26" s="2"/>
      <c r="H26" s="2"/>
      <c r="I26" s="2"/>
      <c r="J26" s="2"/>
    </row>
    <row r="27" spans="1:14" ht="14.25" customHeight="1" x14ac:dyDescent="0.2"/>
    <row r="28" spans="1:14" ht="14.25" customHeight="1" x14ac:dyDescent="0.2"/>
    <row r="29" spans="1:14" ht="14.25" customHeight="1" x14ac:dyDescent="0.2"/>
    <row r="30" spans="1:14" ht="14.25" customHeight="1" x14ac:dyDescent="0.2"/>
    <row r="31" spans="1:14" ht="14.25" customHeight="1" x14ac:dyDescent="0.2"/>
    <row r="32" spans="1:14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</sheetData>
  <mergeCells count="54">
    <mergeCell ref="A2:J2"/>
    <mergeCell ref="A3:J3"/>
    <mergeCell ref="A5:A6"/>
    <mergeCell ref="B5:B6"/>
    <mergeCell ref="C5:D6"/>
    <mergeCell ref="E5:F6"/>
    <mergeCell ref="G5:H6"/>
    <mergeCell ref="I5:I6"/>
    <mergeCell ref="J5:J6"/>
    <mergeCell ref="C7:D7"/>
    <mergeCell ref="E7:F7"/>
    <mergeCell ref="G7:H7"/>
    <mergeCell ref="C8:D8"/>
    <mergeCell ref="E8:F8"/>
    <mergeCell ref="G8:H8"/>
    <mergeCell ref="C12:D12"/>
    <mergeCell ref="E12:F12"/>
    <mergeCell ref="G12:H12"/>
    <mergeCell ref="C13:D13"/>
    <mergeCell ref="E13:F13"/>
    <mergeCell ref="G13:H13"/>
    <mergeCell ref="C11:D11"/>
    <mergeCell ref="E11:F11"/>
    <mergeCell ref="G11:H11"/>
    <mergeCell ref="C9:D9"/>
    <mergeCell ref="C10:D10"/>
    <mergeCell ref="E9:F9"/>
    <mergeCell ref="G9:H9"/>
    <mergeCell ref="E10:F10"/>
    <mergeCell ref="G10:H10"/>
    <mergeCell ref="C19:D19"/>
    <mergeCell ref="E19:F19"/>
    <mergeCell ref="G19:H19"/>
    <mergeCell ref="C16:D16"/>
    <mergeCell ref="E16:F16"/>
    <mergeCell ref="G16:H16"/>
    <mergeCell ref="C17:D17"/>
    <mergeCell ref="E17:F17"/>
    <mergeCell ref="G17:H17"/>
    <mergeCell ref="E18:F18"/>
    <mergeCell ref="G18:H18"/>
    <mergeCell ref="C18:D18"/>
    <mergeCell ref="C14:D14"/>
    <mergeCell ref="E14:F14"/>
    <mergeCell ref="G14:H14"/>
    <mergeCell ref="C15:D15"/>
    <mergeCell ref="E15:F15"/>
    <mergeCell ref="G15:H15"/>
    <mergeCell ref="C20:D20"/>
    <mergeCell ref="G20:H20"/>
    <mergeCell ref="C22:D22"/>
    <mergeCell ref="E22:F22"/>
    <mergeCell ref="G22:H22"/>
    <mergeCell ref="E20:F20"/>
  </mergeCells>
  <pageMargins left="0.19" right="0.2" top="0.35" bottom="0.27" header="0.15" footer="0"/>
  <pageSetup paperSize="9" scale="9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HP</cp:lastModifiedBy>
  <cp:lastPrinted>2026-05-26T04:12:16Z</cp:lastPrinted>
  <dcterms:created xsi:type="dcterms:W3CDTF">2024-01-10T07:59:11Z</dcterms:created>
  <dcterms:modified xsi:type="dcterms:W3CDTF">2026-07-25T14:32:31Z</dcterms:modified>
</cp:coreProperties>
</file>